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315" windowWidth="18195" windowHeight="1158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50" i="1"/>
  <c r="C50"/>
  <c r="D40"/>
  <c r="E40"/>
  <c r="G40" s="1"/>
  <c r="C40"/>
  <c r="F26"/>
  <c r="G26"/>
  <c r="H26"/>
  <c r="D39"/>
  <c r="F39" s="1"/>
  <c r="E39"/>
  <c r="C39"/>
  <c r="H39"/>
  <c r="D38"/>
  <c r="E38"/>
  <c r="C38"/>
  <c r="H23"/>
  <c r="G23"/>
  <c r="F23"/>
  <c r="H38" l="1"/>
  <c r="F40"/>
  <c r="H40"/>
  <c r="E50"/>
  <c r="F38"/>
  <c r="G38"/>
  <c r="G39"/>
  <c r="G50" l="1"/>
  <c r="H50"/>
  <c r="F36" l="1"/>
  <c r="G36"/>
  <c r="H36"/>
  <c r="F35"/>
  <c r="G35"/>
  <c r="H35"/>
  <c r="F34"/>
  <c r="G34"/>
  <c r="H34"/>
  <c r="H33"/>
  <c r="G33"/>
  <c r="F33"/>
  <c r="F59" l="1"/>
  <c r="F56"/>
  <c r="F42"/>
  <c r="F43"/>
  <c r="F44"/>
  <c r="F45"/>
  <c r="F46"/>
  <c r="F47"/>
  <c r="F48"/>
  <c r="F49"/>
  <c r="F52"/>
  <c r="F53"/>
  <c r="F54"/>
  <c r="F41"/>
  <c r="F30"/>
  <c r="F31"/>
  <c r="F32"/>
  <c r="F29"/>
  <c r="E27"/>
  <c r="D27"/>
  <c r="G21"/>
  <c r="F21"/>
  <c r="F22"/>
  <c r="F24"/>
  <c r="F25"/>
  <c r="F20"/>
  <c r="F11"/>
  <c r="F12"/>
  <c r="F13"/>
  <c r="F14"/>
  <c r="F15"/>
  <c r="F16"/>
  <c r="F17"/>
  <c r="F18"/>
  <c r="F10"/>
  <c r="H45"/>
  <c r="G45"/>
  <c r="H60"/>
  <c r="H59"/>
  <c r="G60"/>
  <c r="G59"/>
  <c r="H42"/>
  <c r="H43"/>
  <c r="H44"/>
  <c r="H46"/>
  <c r="H47"/>
  <c r="H48"/>
  <c r="H49"/>
  <c r="H52"/>
  <c r="H53"/>
  <c r="H54"/>
  <c r="H41"/>
  <c r="G42"/>
  <c r="G43"/>
  <c r="G44"/>
  <c r="G46"/>
  <c r="G47"/>
  <c r="G48"/>
  <c r="G49"/>
  <c r="G52"/>
  <c r="G53"/>
  <c r="G54"/>
  <c r="G41"/>
  <c r="H30"/>
  <c r="H31"/>
  <c r="H32"/>
  <c r="G30"/>
  <c r="G31"/>
  <c r="G32"/>
  <c r="H29"/>
  <c r="G29"/>
  <c r="H21"/>
  <c r="H22"/>
  <c r="H24"/>
  <c r="H25"/>
  <c r="H20"/>
  <c r="G22"/>
  <c r="G24"/>
  <c r="G25"/>
  <c r="G20"/>
  <c r="H11"/>
  <c r="H12"/>
  <c r="H13"/>
  <c r="H14"/>
  <c r="H15"/>
  <c r="H16"/>
  <c r="H17"/>
  <c r="H18"/>
  <c r="H10"/>
  <c r="G11"/>
  <c r="G12"/>
  <c r="G13"/>
  <c r="G14"/>
  <c r="G15"/>
  <c r="G16"/>
  <c r="G17"/>
  <c r="G18"/>
  <c r="G10"/>
  <c r="H27"/>
  <c r="C27"/>
  <c r="G27" s="1"/>
  <c r="F27" l="1"/>
  <c r="F50"/>
</calcChain>
</file>

<file path=xl/sharedStrings.xml><?xml version="1.0" encoding="utf-8"?>
<sst xmlns="http://schemas.openxmlformats.org/spreadsheetml/2006/main" count="123" uniqueCount="115">
  <si>
    <t>Показатели</t>
  </si>
  <si>
    <t>Фактическая численность сотрудников КСО по состоянию на конец отчётного года, чел.</t>
  </si>
  <si>
    <t>Численность сотрудников, имеющих высшее профессиональное образование, чел.</t>
  </si>
  <si>
    <t>2. Контрольная деятельность</t>
  </si>
  <si>
    <t>Количество проведенных контрольных мероприятий</t>
  </si>
  <si>
    <t>Количество объектов, охваченных при проведении контрольных мероприятий (ед.) , в том числе:</t>
  </si>
  <si>
    <t xml:space="preserve">          органов местного самоуправления</t>
  </si>
  <si>
    <t xml:space="preserve">          муниципальных учреждений</t>
  </si>
  <si>
    <t xml:space="preserve">          муниципальных предприятий</t>
  </si>
  <si>
    <t xml:space="preserve">          прочих организаций</t>
  </si>
  <si>
    <t>Объем проверенных средств, всего, тыс. руб., в том числе:</t>
  </si>
  <si>
    <t>Количество актов составленных по результатам контрольных мероприятий (ед.)</t>
  </si>
  <si>
    <t>Справочно:</t>
  </si>
  <si>
    <t>Выявлено нарушений и недостатков, всего, тыс. руб., в том числе:</t>
  </si>
  <si>
    <t xml:space="preserve">           нецелевое использование бюджетных средств</t>
  </si>
  <si>
    <t xml:space="preserve">           неэффективное использование бюджетных средств</t>
  </si>
  <si>
    <t>3. Экспертно-аналитическая деятельность</t>
  </si>
  <si>
    <t xml:space="preserve">            подготовлено заключений по проектам нормативных правовых актов органов местного самоуправления, из них:</t>
  </si>
  <si>
    <t xml:space="preserve">           количество подготовленных КСО предложений </t>
  </si>
  <si>
    <t xml:space="preserve">           количество предложений КСО, учтенных при принятии решений</t>
  </si>
  <si>
    <t xml:space="preserve">Направлено представлений </t>
  </si>
  <si>
    <t xml:space="preserve">              снято с контроля представлений</t>
  </si>
  <si>
    <t>Направлено предписаний</t>
  </si>
  <si>
    <t xml:space="preserve">              снято с контроля предписаний</t>
  </si>
  <si>
    <t>Устранено финансовых нарушений, тыс. руб., в том числе:</t>
  </si>
  <si>
    <t xml:space="preserve">              возмещено средств в бюджет</t>
  </si>
  <si>
    <t xml:space="preserve">              возмещено средств организаций</t>
  </si>
  <si>
    <t xml:space="preserve">              выполнено работ, оказано услуг</t>
  </si>
  <si>
    <t>Направлено материалов в правоохранительные органы</t>
  </si>
  <si>
    <t xml:space="preserve">Количество возбужденных по материалам КСО уголовных дел </t>
  </si>
  <si>
    <t>5. Гласность</t>
  </si>
  <si>
    <t>Количество публикаций в СМИ, отражающих деятельность КСО</t>
  </si>
  <si>
    <t>6. Финансовое обеспечение деятельности контрольно-счетного органа</t>
  </si>
  <si>
    <t>1.1</t>
  </si>
  <si>
    <t>1.2</t>
  </si>
  <si>
    <t>1.3</t>
  </si>
  <si>
    <t>2.1</t>
  </si>
  <si>
    <t>2.2</t>
  </si>
  <si>
    <t>2.2.1</t>
  </si>
  <si>
    <t>2.2.2</t>
  </si>
  <si>
    <t>2.2.3</t>
  </si>
  <si>
    <t>2.2.4</t>
  </si>
  <si>
    <t>2.3</t>
  </si>
  <si>
    <t>2.3.1</t>
  </si>
  <si>
    <t>2.4</t>
  </si>
  <si>
    <t>2.5</t>
  </si>
  <si>
    <t>2.5.1</t>
  </si>
  <si>
    <t>2.5.2</t>
  </si>
  <si>
    <t>2.6</t>
  </si>
  <si>
    <t>3.1</t>
  </si>
  <si>
    <t>3.1.1</t>
  </si>
  <si>
    <t>3.1.2</t>
  </si>
  <si>
    <t>3.1.3</t>
  </si>
  <si>
    <t>4.1</t>
  </si>
  <si>
    <t>4.1.1</t>
  </si>
  <si>
    <t>4.2</t>
  </si>
  <si>
    <t>4.2.1</t>
  </si>
  <si>
    <t>4.3</t>
  </si>
  <si>
    <t>4.3.1</t>
  </si>
  <si>
    <t>4.4</t>
  </si>
  <si>
    <t>4.5</t>
  </si>
  <si>
    <t>4.6</t>
  </si>
  <si>
    <t>5.1</t>
  </si>
  <si>
    <t>5.2</t>
  </si>
  <si>
    <t>6.1</t>
  </si>
  <si>
    <t>6.2</t>
  </si>
  <si>
    <t>№ п/п</t>
  </si>
  <si>
    <t>объем проверенных бюджетных средств, тыс. руб.</t>
  </si>
  <si>
    <t>4. Реализация результатов контрольных и экспертно-аналитических мероприятий</t>
  </si>
  <si>
    <t>2013 год</t>
  </si>
  <si>
    <t>2014 год</t>
  </si>
  <si>
    <t>1. Численность и профессиональная подготовка сотрудников</t>
  </si>
  <si>
    <t>наличие собственного информационного сайта (указать полное наименование и адрес)</t>
  </si>
  <si>
    <t>х</t>
  </si>
  <si>
    <r>
      <t>Устранено нарушений установленного порядка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управления и распоряжения имуществом, тыс.руб.</t>
    </r>
  </si>
  <si>
    <t>Объем расходных обязательств, утвержденных в бюджетах муниципальных образований на очередной финансовый год, тыс. руб.</t>
  </si>
  <si>
    <t>нет сайта</t>
  </si>
  <si>
    <t>Затраты на содержание контрольно-счетного органа в отчетном году, тыс. руб. (факт)</t>
  </si>
  <si>
    <t>Запланировано средств на содержание контрольно-счетного органа в бюджете на очередной финансовый год, тыс. руб.</t>
  </si>
  <si>
    <t>Численность сотрудников, прошедших обучение по программе повышения квалификации в отчетном году, чел.</t>
  </si>
  <si>
    <t>2.5.3</t>
  </si>
  <si>
    <t>Доля нарушений от общего объема проверенных средств, %</t>
  </si>
  <si>
    <t>2015 год</t>
  </si>
  <si>
    <t xml:space="preserve">Анализ основных показателей деятельности Счетной палаты Колпашевского района за период 2013 - 2015 годы </t>
  </si>
  <si>
    <t>официальный сайт www.palatakolp.ru</t>
  </si>
  <si>
    <t>от 2013 года</t>
  </si>
  <si>
    <t>от 2014 года</t>
  </si>
  <si>
    <t>Количество проведенных экспертно-аналитических мероприятий (включая рассмотрение обращений о согласовании заключения муниципального контракта с единственным поставщиком (подрядчиком, исполнителем) в рамках полномочия по контролю в сфере закупок), всего, в том числе:</t>
  </si>
  <si>
    <t>Привлечено к дисциплинарной ответственности, иные кадровые решения, чел.</t>
  </si>
  <si>
    <t>Всего за период            2013-2015 годы</t>
  </si>
  <si>
    <t>-</t>
  </si>
  <si>
    <t>Доля устраненных нарушений от общего объема выявленных нарушений, %</t>
  </si>
  <si>
    <t>3.2</t>
  </si>
  <si>
    <t>Выявлено финансовых нарушений, всего, тыс. руб., в том числе:</t>
  </si>
  <si>
    <t>3.2.1</t>
  </si>
  <si>
    <t>нарушения бухгалтерского учета, порядка составления бухгалтерской отчетности, тыс. руб.</t>
  </si>
  <si>
    <t>3.2.2</t>
  </si>
  <si>
    <t>3.2.3</t>
  </si>
  <si>
    <t>неэффективное использование муниципальной собственности, тыс. руб.</t>
  </si>
  <si>
    <t>неэффективное использование бюджетных средств, тыс. руб.</t>
  </si>
  <si>
    <t xml:space="preserve">           неправомерное использование бюджетных средств</t>
  </si>
  <si>
    <t>2.5.4</t>
  </si>
  <si>
    <t>Всего выявлено финансовых нарушений по результатам контрольных и экспертно-аналитических мероприятий, тыс. руб., в том числе:</t>
  </si>
  <si>
    <t>4.1.2</t>
  </si>
  <si>
    <t>4.4.1</t>
  </si>
  <si>
    <t>4.4.2</t>
  </si>
  <si>
    <t>4.4.3</t>
  </si>
  <si>
    <t>4.7</t>
  </si>
  <si>
    <t>4.7.1</t>
  </si>
  <si>
    <t>4.7.2</t>
  </si>
  <si>
    <t>4.7.3</t>
  </si>
  <si>
    <t>2.5.5</t>
  </si>
  <si>
    <t xml:space="preserve">           нарушения бухгалтерского учета, порядка составления бухгалтерской отчетности, тыс. руб.</t>
  </si>
  <si>
    <t xml:space="preserve">        нарушения установленного порядка управления и распоряжения имуществом</t>
  </si>
  <si>
    <t>Отклонение показателей                2015 года                                           ("+" увеличение,                                       "-" уменьшение)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</si>
</sst>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Font="1"/>
    <xf numFmtId="0" fontId="1" fillId="0" borderId="0" xfId="0" applyFont="1"/>
    <xf numFmtId="0" fontId="3" fillId="0" borderId="0" xfId="0" applyFont="1"/>
    <xf numFmtId="0" fontId="2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/>
    <xf numFmtId="0" fontId="0" fillId="0" borderId="0" xfId="0" applyFont="1" applyFill="1"/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view="pageLayout" zoomScaleNormal="100" workbookViewId="0">
      <selection activeCell="F60" sqref="F60"/>
    </sheetView>
  </sheetViews>
  <sheetFormatPr defaultRowHeight="15.75"/>
  <cols>
    <col min="1" max="1" width="8.140625" style="3" bestFit="1" customWidth="1"/>
    <col min="2" max="2" width="62.140625" style="3" customWidth="1"/>
    <col min="3" max="3" width="15" style="3" customWidth="1"/>
    <col min="4" max="4" width="14.5703125" style="3" customWidth="1"/>
    <col min="5" max="5" width="14.28515625" style="3" customWidth="1"/>
    <col min="6" max="6" width="13" style="3" customWidth="1"/>
    <col min="7" max="7" width="15.7109375" style="3" customWidth="1"/>
    <col min="8" max="8" width="16.7109375" style="3" customWidth="1"/>
    <col min="9" max="10" width="9.140625" style="3"/>
    <col min="11" max="16384" width="9.140625" style="1"/>
  </cols>
  <sheetData>
    <row r="1" spans="1:10" s="2" customFormat="1" ht="25.5" customHeight="1">
      <c r="A1" s="28" t="s">
        <v>83</v>
      </c>
      <c r="B1" s="28"/>
      <c r="C1" s="28"/>
      <c r="D1" s="28"/>
      <c r="E1" s="28"/>
      <c r="F1" s="28"/>
      <c r="G1" s="28"/>
      <c r="H1" s="28"/>
      <c r="I1" s="3"/>
      <c r="J1" s="3"/>
    </row>
    <row r="3" spans="1:10" ht="63" customHeight="1">
      <c r="A3" s="26" t="s">
        <v>66</v>
      </c>
      <c r="B3" s="26" t="s">
        <v>0</v>
      </c>
      <c r="C3" s="26" t="s">
        <v>69</v>
      </c>
      <c r="D3" s="26" t="s">
        <v>70</v>
      </c>
      <c r="E3" s="26" t="s">
        <v>82</v>
      </c>
      <c r="F3" s="29" t="s">
        <v>89</v>
      </c>
      <c r="G3" s="25" t="s">
        <v>114</v>
      </c>
      <c r="H3" s="25"/>
    </row>
    <row r="4" spans="1:10" ht="27" customHeight="1">
      <c r="A4" s="27"/>
      <c r="B4" s="27"/>
      <c r="C4" s="27"/>
      <c r="D4" s="27"/>
      <c r="E4" s="27"/>
      <c r="F4" s="30"/>
      <c r="G4" s="4" t="s">
        <v>85</v>
      </c>
      <c r="H4" s="21" t="s">
        <v>86</v>
      </c>
    </row>
    <row r="5" spans="1:10" ht="27.75" customHeight="1">
      <c r="A5" s="22" t="s">
        <v>71</v>
      </c>
      <c r="B5" s="23"/>
      <c r="C5" s="23"/>
      <c r="D5" s="23"/>
      <c r="E5" s="23"/>
      <c r="F5" s="23"/>
      <c r="G5" s="23"/>
      <c r="H5" s="24"/>
    </row>
    <row r="6" spans="1:10" ht="31.5">
      <c r="A6" s="5" t="s">
        <v>33</v>
      </c>
      <c r="B6" s="6" t="s">
        <v>1</v>
      </c>
      <c r="C6" s="7">
        <v>4</v>
      </c>
      <c r="D6" s="8">
        <v>4</v>
      </c>
      <c r="E6" s="8">
        <v>4</v>
      </c>
      <c r="F6" s="31" t="s">
        <v>90</v>
      </c>
      <c r="G6" s="9">
        <v>0</v>
      </c>
      <c r="H6" s="9">
        <v>0</v>
      </c>
    </row>
    <row r="7" spans="1:10" ht="33" customHeight="1">
      <c r="A7" s="5" t="s">
        <v>34</v>
      </c>
      <c r="B7" s="6" t="s">
        <v>2</v>
      </c>
      <c r="C7" s="7">
        <v>4</v>
      </c>
      <c r="D7" s="10">
        <v>4</v>
      </c>
      <c r="E7" s="10">
        <v>4</v>
      </c>
      <c r="F7" s="32" t="s">
        <v>90</v>
      </c>
      <c r="G7" s="9">
        <v>0</v>
      </c>
      <c r="H7" s="9">
        <v>0</v>
      </c>
    </row>
    <row r="8" spans="1:10" ht="31.5">
      <c r="A8" s="5" t="s">
        <v>35</v>
      </c>
      <c r="B8" s="11" t="s">
        <v>79</v>
      </c>
      <c r="C8" s="12">
        <v>1</v>
      </c>
      <c r="D8" s="10">
        <v>1</v>
      </c>
      <c r="E8" s="10">
        <v>1</v>
      </c>
      <c r="F8" s="33">
        <v>3</v>
      </c>
      <c r="G8" s="9">
        <v>0</v>
      </c>
      <c r="H8" s="9">
        <v>0</v>
      </c>
    </row>
    <row r="9" spans="1:10" ht="15" customHeight="1">
      <c r="A9" s="22" t="s">
        <v>3</v>
      </c>
      <c r="B9" s="23"/>
      <c r="C9" s="23"/>
      <c r="D9" s="23"/>
      <c r="E9" s="23"/>
      <c r="F9" s="23"/>
      <c r="G9" s="23"/>
      <c r="H9" s="24"/>
    </row>
    <row r="10" spans="1:10">
      <c r="A10" s="5" t="s">
        <v>36</v>
      </c>
      <c r="B10" s="6" t="s">
        <v>4</v>
      </c>
      <c r="C10" s="7">
        <v>22</v>
      </c>
      <c r="D10" s="8">
        <v>12</v>
      </c>
      <c r="E10" s="8">
        <v>6</v>
      </c>
      <c r="F10" s="34">
        <f>C10+D10+E10</f>
        <v>40</v>
      </c>
      <c r="G10" s="13">
        <f>E10-C10</f>
        <v>-16</v>
      </c>
      <c r="H10" s="13">
        <f>E10-D10</f>
        <v>-6</v>
      </c>
    </row>
    <row r="11" spans="1:10" ht="31.5">
      <c r="A11" s="5" t="s">
        <v>37</v>
      </c>
      <c r="B11" s="6" t="s">
        <v>5</v>
      </c>
      <c r="C11" s="7">
        <v>11</v>
      </c>
      <c r="D11" s="8">
        <v>12</v>
      </c>
      <c r="E11" s="8">
        <v>6</v>
      </c>
      <c r="F11" s="34">
        <f t="shared" ref="F11:F18" si="0">C11+D11+E11</f>
        <v>29</v>
      </c>
      <c r="G11" s="13">
        <f t="shared" ref="G11:G18" si="1">E11-C11</f>
        <v>-5</v>
      </c>
      <c r="H11" s="13">
        <f t="shared" ref="H11:H18" si="2">E11-D11</f>
        <v>-6</v>
      </c>
    </row>
    <row r="12" spans="1:10">
      <c r="A12" s="5" t="s">
        <v>38</v>
      </c>
      <c r="B12" s="11" t="s">
        <v>6</v>
      </c>
      <c r="C12" s="12">
        <v>4</v>
      </c>
      <c r="D12" s="8">
        <v>4</v>
      </c>
      <c r="E12" s="8">
        <v>1</v>
      </c>
      <c r="F12" s="34">
        <f t="shared" si="0"/>
        <v>9</v>
      </c>
      <c r="G12" s="13">
        <f t="shared" si="1"/>
        <v>-3</v>
      </c>
      <c r="H12" s="13">
        <f t="shared" si="2"/>
        <v>-3</v>
      </c>
    </row>
    <row r="13" spans="1:10">
      <c r="A13" s="5" t="s">
        <v>39</v>
      </c>
      <c r="B13" s="11" t="s">
        <v>7</v>
      </c>
      <c r="C13" s="12">
        <v>5</v>
      </c>
      <c r="D13" s="8">
        <v>7</v>
      </c>
      <c r="E13" s="8">
        <v>3</v>
      </c>
      <c r="F13" s="34">
        <f t="shared" si="0"/>
        <v>15</v>
      </c>
      <c r="G13" s="13">
        <f t="shared" si="1"/>
        <v>-2</v>
      </c>
      <c r="H13" s="13">
        <f t="shared" si="2"/>
        <v>-4</v>
      </c>
    </row>
    <row r="14" spans="1:10">
      <c r="A14" s="5" t="s">
        <v>40</v>
      </c>
      <c r="B14" s="11" t="s">
        <v>8</v>
      </c>
      <c r="C14" s="12">
        <v>1</v>
      </c>
      <c r="D14" s="8">
        <v>0</v>
      </c>
      <c r="E14" s="8">
        <v>1</v>
      </c>
      <c r="F14" s="34">
        <f t="shared" si="0"/>
        <v>2</v>
      </c>
      <c r="G14" s="13">
        <f t="shared" si="1"/>
        <v>0</v>
      </c>
      <c r="H14" s="13">
        <f t="shared" si="2"/>
        <v>1</v>
      </c>
    </row>
    <row r="15" spans="1:10">
      <c r="A15" s="5" t="s">
        <v>41</v>
      </c>
      <c r="B15" s="11" t="s">
        <v>9</v>
      </c>
      <c r="C15" s="12">
        <v>1</v>
      </c>
      <c r="D15" s="8">
        <v>1</v>
      </c>
      <c r="E15" s="8">
        <v>1</v>
      </c>
      <c r="F15" s="34">
        <f t="shared" si="0"/>
        <v>3</v>
      </c>
      <c r="G15" s="13">
        <f t="shared" si="1"/>
        <v>0</v>
      </c>
      <c r="H15" s="13">
        <f t="shared" si="2"/>
        <v>0</v>
      </c>
    </row>
    <row r="16" spans="1:10">
      <c r="A16" s="5" t="s">
        <v>42</v>
      </c>
      <c r="B16" s="6" t="s">
        <v>10</v>
      </c>
      <c r="C16" s="14">
        <v>536332.1</v>
      </c>
      <c r="D16" s="14">
        <v>57498.8</v>
      </c>
      <c r="E16" s="14">
        <v>36602.9</v>
      </c>
      <c r="F16" s="35">
        <f t="shared" si="0"/>
        <v>630433.80000000005</v>
      </c>
      <c r="G16" s="15">
        <f t="shared" si="1"/>
        <v>-499729.19999999995</v>
      </c>
      <c r="H16" s="15">
        <f t="shared" si="2"/>
        <v>-20895.900000000001</v>
      </c>
    </row>
    <row r="17" spans="1:8">
      <c r="A17" s="5" t="s">
        <v>43</v>
      </c>
      <c r="B17" s="6" t="s">
        <v>67</v>
      </c>
      <c r="C17" s="14">
        <v>303588.90000000002</v>
      </c>
      <c r="D17" s="14">
        <v>54793.8</v>
      </c>
      <c r="E17" s="14">
        <v>36059.800000000003</v>
      </c>
      <c r="F17" s="35">
        <f t="shared" si="0"/>
        <v>394442.5</v>
      </c>
      <c r="G17" s="15">
        <f t="shared" si="1"/>
        <v>-267529.10000000003</v>
      </c>
      <c r="H17" s="15">
        <f t="shared" si="2"/>
        <v>-18734</v>
      </c>
    </row>
    <row r="18" spans="1:8" ht="31.5">
      <c r="A18" s="5" t="s">
        <v>44</v>
      </c>
      <c r="B18" s="6" t="s">
        <v>11</v>
      </c>
      <c r="C18" s="7">
        <v>22</v>
      </c>
      <c r="D18" s="8">
        <v>13</v>
      </c>
      <c r="E18" s="8">
        <v>6</v>
      </c>
      <c r="F18" s="34">
        <f t="shared" si="0"/>
        <v>41</v>
      </c>
      <c r="G18" s="13">
        <f t="shared" si="1"/>
        <v>-16</v>
      </c>
      <c r="H18" s="13">
        <f t="shared" si="2"/>
        <v>-7</v>
      </c>
    </row>
    <row r="19" spans="1:8" ht="15" customHeight="1">
      <c r="A19" s="44" t="s">
        <v>12</v>
      </c>
      <c r="B19" s="45"/>
      <c r="C19" s="45"/>
      <c r="D19" s="45"/>
      <c r="E19" s="45"/>
      <c r="F19" s="45"/>
      <c r="G19" s="45"/>
      <c r="H19" s="46"/>
    </row>
    <row r="20" spans="1:8" ht="47.25">
      <c r="A20" s="5"/>
      <c r="B20" s="6" t="s">
        <v>75</v>
      </c>
      <c r="C20" s="14">
        <v>1211185.5</v>
      </c>
      <c r="D20" s="14">
        <v>1868087.5</v>
      </c>
      <c r="E20" s="14">
        <v>1436670.4</v>
      </c>
      <c r="F20" s="35">
        <f>E20+D20+C20</f>
        <v>4515943.4000000004</v>
      </c>
      <c r="G20" s="15">
        <f>E20-C20</f>
        <v>225484.89999999991</v>
      </c>
      <c r="H20" s="15">
        <f>E20-D20</f>
        <v>-431417.10000000009</v>
      </c>
    </row>
    <row r="21" spans="1:8" ht="31.5">
      <c r="A21" s="5" t="s">
        <v>45</v>
      </c>
      <c r="B21" s="6" t="s">
        <v>13</v>
      </c>
      <c r="C21" s="14">
        <v>161351.70000000001</v>
      </c>
      <c r="D21" s="14">
        <v>121688.1</v>
      </c>
      <c r="E21" s="14">
        <v>7902</v>
      </c>
      <c r="F21" s="35">
        <f t="shared" ref="F21:F25" si="3">E21+D21+C21</f>
        <v>290941.80000000005</v>
      </c>
      <c r="G21" s="15">
        <f>E21-C21</f>
        <v>-153449.70000000001</v>
      </c>
      <c r="H21" s="15">
        <f>E21-D21</f>
        <v>-113786.1</v>
      </c>
    </row>
    <row r="22" spans="1:8">
      <c r="A22" s="5" t="s">
        <v>46</v>
      </c>
      <c r="B22" s="6" t="s">
        <v>14</v>
      </c>
      <c r="C22" s="14">
        <v>0</v>
      </c>
      <c r="D22" s="14">
        <v>0</v>
      </c>
      <c r="E22" s="14">
        <v>0</v>
      </c>
      <c r="F22" s="35">
        <f t="shared" si="3"/>
        <v>0</v>
      </c>
      <c r="G22" s="15">
        <f t="shared" ref="G22:G27" si="4">E22-C22</f>
        <v>0</v>
      </c>
      <c r="H22" s="15">
        <f>E22-D22</f>
        <v>0</v>
      </c>
    </row>
    <row r="23" spans="1:8">
      <c r="A23" s="5" t="s">
        <v>47</v>
      </c>
      <c r="B23" s="6" t="s">
        <v>100</v>
      </c>
      <c r="C23" s="14">
        <v>1028.2</v>
      </c>
      <c r="D23" s="14">
        <v>75.8</v>
      </c>
      <c r="E23" s="14">
        <v>258.3</v>
      </c>
      <c r="F23" s="35">
        <f>E23+D23+C23</f>
        <v>1362.3000000000002</v>
      </c>
      <c r="G23" s="15">
        <f>E23-C23</f>
        <v>-769.90000000000009</v>
      </c>
      <c r="H23" s="15">
        <f>E23-D23</f>
        <v>182.5</v>
      </c>
    </row>
    <row r="24" spans="1:8">
      <c r="A24" s="5" t="s">
        <v>80</v>
      </c>
      <c r="B24" s="6" t="s">
        <v>15</v>
      </c>
      <c r="C24" s="14">
        <v>50721.7</v>
      </c>
      <c r="D24" s="14">
        <v>1217.0999999999999</v>
      </c>
      <c r="E24" s="14">
        <v>3299.9</v>
      </c>
      <c r="F24" s="35">
        <f t="shared" si="3"/>
        <v>55238.7</v>
      </c>
      <c r="G24" s="15">
        <f t="shared" si="4"/>
        <v>-47421.799999999996</v>
      </c>
      <c r="H24" s="15">
        <f>E24-D24</f>
        <v>2082.8000000000002</v>
      </c>
    </row>
    <row r="25" spans="1:8" ht="31.5">
      <c r="A25" s="5" t="s">
        <v>101</v>
      </c>
      <c r="B25" s="6" t="s">
        <v>113</v>
      </c>
      <c r="C25" s="14">
        <v>44.3</v>
      </c>
      <c r="D25" s="14">
        <v>85756.3</v>
      </c>
      <c r="E25" s="14">
        <v>0</v>
      </c>
      <c r="F25" s="35">
        <f t="shared" si="3"/>
        <v>85800.6</v>
      </c>
      <c r="G25" s="15">
        <f t="shared" si="4"/>
        <v>-44.3</v>
      </c>
      <c r="H25" s="15">
        <f>E25-D25</f>
        <v>-85756.3</v>
      </c>
    </row>
    <row r="26" spans="1:8" ht="31.5">
      <c r="A26" s="5" t="s">
        <v>111</v>
      </c>
      <c r="B26" s="6" t="s">
        <v>112</v>
      </c>
      <c r="C26" s="14">
        <v>82603.899999999994</v>
      </c>
      <c r="D26" s="14">
        <v>31597.3</v>
      </c>
      <c r="E26" s="14">
        <v>2687.1</v>
      </c>
      <c r="F26" s="35">
        <f>E26+D26+C26</f>
        <v>116888.29999999999</v>
      </c>
      <c r="G26" s="15">
        <f t="shared" si="4"/>
        <v>-79916.799999999988</v>
      </c>
      <c r="H26" s="15">
        <f>E26-D26</f>
        <v>-28910.2</v>
      </c>
    </row>
    <row r="27" spans="1:8">
      <c r="A27" s="19" t="s">
        <v>48</v>
      </c>
      <c r="B27" s="17" t="s">
        <v>81</v>
      </c>
      <c r="C27" s="20">
        <f>C21/C16*100</f>
        <v>30.084289193206974</v>
      </c>
      <c r="D27" s="20">
        <f>D21/D16*100</f>
        <v>211.63589500998282</v>
      </c>
      <c r="E27" s="20">
        <f>E21/E16*100</f>
        <v>21.588453373912994</v>
      </c>
      <c r="F27" s="36">
        <f>F21/F16*100</f>
        <v>46.149460895021818</v>
      </c>
      <c r="G27" s="15">
        <f t="shared" si="4"/>
        <v>-8.4958358192939798</v>
      </c>
      <c r="H27" s="15">
        <f>E27-D27</f>
        <v>-190.04744163606983</v>
      </c>
    </row>
    <row r="28" spans="1:8" ht="15" customHeight="1">
      <c r="A28" s="22" t="s">
        <v>16</v>
      </c>
      <c r="B28" s="23"/>
      <c r="C28" s="23"/>
      <c r="D28" s="23"/>
      <c r="E28" s="23"/>
      <c r="F28" s="23"/>
      <c r="G28" s="23"/>
      <c r="H28" s="24"/>
    </row>
    <row r="29" spans="1:8" ht="94.5">
      <c r="A29" s="5" t="s">
        <v>49</v>
      </c>
      <c r="B29" s="6" t="s">
        <v>87</v>
      </c>
      <c r="C29" s="7">
        <v>28</v>
      </c>
      <c r="D29" s="8">
        <v>192</v>
      </c>
      <c r="E29" s="8">
        <v>32</v>
      </c>
      <c r="F29" s="34">
        <f>E29+D29+C29</f>
        <v>252</v>
      </c>
      <c r="G29" s="13">
        <f>E29-C29</f>
        <v>4</v>
      </c>
      <c r="H29" s="13">
        <f>E29-D29</f>
        <v>-160</v>
      </c>
    </row>
    <row r="30" spans="1:8" ht="31.5">
      <c r="A30" s="5" t="s">
        <v>50</v>
      </c>
      <c r="B30" s="16" t="s">
        <v>17</v>
      </c>
      <c r="C30" s="7">
        <v>28</v>
      </c>
      <c r="D30" s="8">
        <v>27</v>
      </c>
      <c r="E30" s="8">
        <v>28</v>
      </c>
      <c r="F30" s="34">
        <f t="shared" ref="F30:F32" si="5">E30+D30+C30</f>
        <v>83</v>
      </c>
      <c r="G30" s="13">
        <f t="shared" ref="G30:G32" si="6">E30-C30</f>
        <v>0</v>
      </c>
      <c r="H30" s="13">
        <f t="shared" ref="H30:H32" si="7">E30-D30</f>
        <v>1</v>
      </c>
    </row>
    <row r="31" spans="1:8">
      <c r="A31" s="5" t="s">
        <v>51</v>
      </c>
      <c r="B31" s="16" t="s">
        <v>18</v>
      </c>
      <c r="C31" s="7">
        <v>286</v>
      </c>
      <c r="D31" s="8">
        <v>494</v>
      </c>
      <c r="E31" s="8">
        <v>613</v>
      </c>
      <c r="F31" s="34">
        <f t="shared" si="5"/>
        <v>1393</v>
      </c>
      <c r="G31" s="13">
        <f t="shared" si="6"/>
        <v>327</v>
      </c>
      <c r="H31" s="13">
        <f t="shared" si="7"/>
        <v>119</v>
      </c>
    </row>
    <row r="32" spans="1:8" ht="31.5">
      <c r="A32" s="5" t="s">
        <v>52</v>
      </c>
      <c r="B32" s="16" t="s">
        <v>19</v>
      </c>
      <c r="C32" s="7">
        <v>156</v>
      </c>
      <c r="D32" s="8">
        <v>204</v>
      </c>
      <c r="E32" s="8">
        <v>325</v>
      </c>
      <c r="F32" s="34">
        <f t="shared" si="5"/>
        <v>685</v>
      </c>
      <c r="G32" s="13">
        <f t="shared" si="6"/>
        <v>169</v>
      </c>
      <c r="H32" s="13">
        <f t="shared" si="7"/>
        <v>121</v>
      </c>
    </row>
    <row r="33" spans="1:8" ht="31.5">
      <c r="A33" s="5" t="s">
        <v>92</v>
      </c>
      <c r="B33" s="6" t="s">
        <v>93</v>
      </c>
      <c r="C33" s="14">
        <v>2328.5</v>
      </c>
      <c r="D33" s="14">
        <v>149250.9</v>
      </c>
      <c r="E33" s="14">
        <v>13752.92</v>
      </c>
      <c r="F33" s="35">
        <f>E33+D33+C33</f>
        <v>165332.32</v>
      </c>
      <c r="G33" s="15">
        <f>E33-C33</f>
        <v>11424.42</v>
      </c>
      <c r="H33" s="15">
        <f>E33-D33</f>
        <v>-135497.97999999998</v>
      </c>
    </row>
    <row r="34" spans="1:8" ht="31.5">
      <c r="A34" s="5" t="s">
        <v>94</v>
      </c>
      <c r="B34" s="6" t="s">
        <v>95</v>
      </c>
      <c r="C34" s="14">
        <v>2328.5</v>
      </c>
      <c r="D34" s="14">
        <v>144863.20000000001</v>
      </c>
      <c r="E34" s="14">
        <v>9441.4</v>
      </c>
      <c r="F34" s="35">
        <f>E34+D34+C34</f>
        <v>156633.1</v>
      </c>
      <c r="G34" s="15">
        <f>E34-C34</f>
        <v>7112.9</v>
      </c>
      <c r="H34" s="15">
        <f>E34-D34</f>
        <v>-135421.80000000002</v>
      </c>
    </row>
    <row r="35" spans="1:8" ht="31.5">
      <c r="A35" s="5" t="s">
        <v>96</v>
      </c>
      <c r="B35" s="6" t="s">
        <v>99</v>
      </c>
      <c r="C35" s="14">
        <v>0</v>
      </c>
      <c r="D35" s="14">
        <v>437.9</v>
      </c>
      <c r="E35" s="14">
        <v>832.72</v>
      </c>
      <c r="F35" s="35">
        <f>E35+D35+C35</f>
        <v>1270.6199999999999</v>
      </c>
      <c r="G35" s="15">
        <f>E35-C35</f>
        <v>832.72</v>
      </c>
      <c r="H35" s="15">
        <f>E35-D35</f>
        <v>394.82000000000005</v>
      </c>
    </row>
    <row r="36" spans="1:8" ht="31.5">
      <c r="A36" s="5" t="s">
        <v>97</v>
      </c>
      <c r="B36" s="6" t="s">
        <v>98</v>
      </c>
      <c r="C36" s="14">
        <v>0</v>
      </c>
      <c r="D36" s="14">
        <v>3949.8</v>
      </c>
      <c r="E36" s="14">
        <v>3478.8</v>
      </c>
      <c r="F36" s="35">
        <f>E36+D36+C36</f>
        <v>7428.6</v>
      </c>
      <c r="G36" s="15">
        <f>E36-C36</f>
        <v>3478.8</v>
      </c>
      <c r="H36" s="15">
        <f>E36-D36</f>
        <v>-471</v>
      </c>
    </row>
    <row r="37" spans="1:8" ht="22.5" customHeight="1">
      <c r="A37" s="22" t="s">
        <v>68</v>
      </c>
      <c r="B37" s="23"/>
      <c r="C37" s="23"/>
      <c r="D37" s="23"/>
      <c r="E37" s="23"/>
      <c r="F37" s="23"/>
      <c r="G37" s="23"/>
      <c r="H37" s="24"/>
    </row>
    <row r="38" spans="1:8" ht="49.5" customHeight="1">
      <c r="A38" s="5" t="s">
        <v>53</v>
      </c>
      <c r="B38" s="6" t="s">
        <v>102</v>
      </c>
      <c r="C38" s="14">
        <f>C33+C21</f>
        <v>163680.20000000001</v>
      </c>
      <c r="D38" s="14">
        <f>D33+D21</f>
        <v>270939</v>
      </c>
      <c r="E38" s="14">
        <f>E33+E21</f>
        <v>21654.92</v>
      </c>
      <c r="F38" s="35">
        <f>E38+D38+C38</f>
        <v>456274.12</v>
      </c>
      <c r="G38" s="15">
        <f>E38-C38</f>
        <v>-142025.28000000003</v>
      </c>
      <c r="H38" s="15">
        <f>E38-D38</f>
        <v>-249284.08000000002</v>
      </c>
    </row>
    <row r="39" spans="1:8" ht="22.5" customHeight="1">
      <c r="A39" s="5" t="s">
        <v>54</v>
      </c>
      <c r="B39" s="6" t="s">
        <v>99</v>
      </c>
      <c r="C39" s="14">
        <f>C35+C24</f>
        <v>50721.7</v>
      </c>
      <c r="D39" s="14">
        <f t="shared" ref="D39:E39" si="8">D35+D24</f>
        <v>1655</v>
      </c>
      <c r="E39" s="14">
        <f t="shared" si="8"/>
        <v>4132.62</v>
      </c>
      <c r="F39" s="35">
        <f>E39+D39+C39</f>
        <v>56509.32</v>
      </c>
      <c r="G39" s="15">
        <f t="shared" ref="G39" si="9">E39-C39</f>
        <v>-46589.079999999994</v>
      </c>
      <c r="H39" s="15">
        <f t="shared" ref="H39" si="10">E39-D39</f>
        <v>2477.62</v>
      </c>
    </row>
    <row r="40" spans="1:8" ht="33" customHeight="1">
      <c r="A40" s="5" t="s">
        <v>103</v>
      </c>
      <c r="B40" s="6" t="s">
        <v>95</v>
      </c>
      <c r="C40" s="14">
        <f>C34+C26</f>
        <v>84932.4</v>
      </c>
      <c r="D40" s="14">
        <f t="shared" ref="D40:E40" si="11">D34+D26</f>
        <v>176460.5</v>
      </c>
      <c r="E40" s="14">
        <f t="shared" si="11"/>
        <v>12128.5</v>
      </c>
      <c r="F40" s="35">
        <f>E40+D40+C40</f>
        <v>273521.40000000002</v>
      </c>
      <c r="G40" s="15">
        <f>E40-C40</f>
        <v>-72803.899999999994</v>
      </c>
      <c r="H40" s="15">
        <f>E40-D40</f>
        <v>-164332</v>
      </c>
    </row>
    <row r="41" spans="1:8">
      <c r="A41" s="5" t="s">
        <v>55</v>
      </c>
      <c r="B41" s="6" t="s">
        <v>20</v>
      </c>
      <c r="C41" s="7">
        <v>19</v>
      </c>
      <c r="D41" s="8">
        <v>11</v>
      </c>
      <c r="E41" s="8">
        <v>6</v>
      </c>
      <c r="F41" s="34">
        <f>E41+D41+C41</f>
        <v>36</v>
      </c>
      <c r="G41" s="13">
        <f>E41-C41</f>
        <v>-13</v>
      </c>
      <c r="H41" s="13">
        <f>E41-D41</f>
        <v>-5</v>
      </c>
    </row>
    <row r="42" spans="1:8">
      <c r="A42" s="5" t="s">
        <v>56</v>
      </c>
      <c r="B42" s="6" t="s">
        <v>21</v>
      </c>
      <c r="C42" s="7">
        <v>19</v>
      </c>
      <c r="D42" s="8">
        <v>10</v>
      </c>
      <c r="E42" s="8">
        <v>5</v>
      </c>
      <c r="F42" s="34">
        <f t="shared" ref="F42:F54" si="12">E42+D42+C42</f>
        <v>34</v>
      </c>
      <c r="G42" s="13">
        <f t="shared" ref="G42:G54" si="13">E42-C42</f>
        <v>-14</v>
      </c>
      <c r="H42" s="13">
        <f t="shared" ref="H42:H54" si="14">E42-D42</f>
        <v>-5</v>
      </c>
    </row>
    <row r="43" spans="1:8">
      <c r="A43" s="5" t="s">
        <v>57</v>
      </c>
      <c r="B43" s="6" t="s">
        <v>22</v>
      </c>
      <c r="C43" s="7">
        <v>0</v>
      </c>
      <c r="D43" s="8">
        <v>0</v>
      </c>
      <c r="E43" s="8">
        <v>0</v>
      </c>
      <c r="F43" s="34">
        <f t="shared" si="12"/>
        <v>0</v>
      </c>
      <c r="G43" s="13">
        <f t="shared" si="13"/>
        <v>0</v>
      </c>
      <c r="H43" s="13">
        <f t="shared" si="14"/>
        <v>0</v>
      </c>
    </row>
    <row r="44" spans="1:8">
      <c r="A44" s="5" t="s">
        <v>58</v>
      </c>
      <c r="B44" s="6" t="s">
        <v>23</v>
      </c>
      <c r="C44" s="7">
        <v>0</v>
      </c>
      <c r="D44" s="8">
        <v>0</v>
      </c>
      <c r="E44" s="8">
        <v>0</v>
      </c>
      <c r="F44" s="34">
        <f t="shared" si="12"/>
        <v>0</v>
      </c>
      <c r="G44" s="13">
        <f t="shared" si="13"/>
        <v>0</v>
      </c>
      <c r="H44" s="13">
        <f t="shared" si="14"/>
        <v>0</v>
      </c>
    </row>
    <row r="45" spans="1:8">
      <c r="A45" s="5" t="s">
        <v>59</v>
      </c>
      <c r="B45" s="6" t="s">
        <v>24</v>
      </c>
      <c r="C45" s="14">
        <v>12478.8</v>
      </c>
      <c r="D45" s="14">
        <v>25871.8</v>
      </c>
      <c r="E45" s="14">
        <v>657.1</v>
      </c>
      <c r="F45" s="35">
        <f t="shared" si="12"/>
        <v>39007.699999999997</v>
      </c>
      <c r="G45" s="15">
        <f>E45-C45</f>
        <v>-11821.699999999999</v>
      </c>
      <c r="H45" s="15">
        <f>E45-D45</f>
        <v>-25214.7</v>
      </c>
    </row>
    <row r="46" spans="1:8">
      <c r="A46" s="5" t="s">
        <v>104</v>
      </c>
      <c r="B46" s="6" t="s">
        <v>25</v>
      </c>
      <c r="C46" s="14">
        <v>47.3</v>
      </c>
      <c r="D46" s="14">
        <v>0</v>
      </c>
      <c r="E46" s="14">
        <v>580.4</v>
      </c>
      <c r="F46" s="35">
        <f t="shared" si="12"/>
        <v>627.69999999999993</v>
      </c>
      <c r="G46" s="15">
        <f t="shared" si="13"/>
        <v>533.1</v>
      </c>
      <c r="H46" s="15">
        <f t="shared" si="14"/>
        <v>580.4</v>
      </c>
    </row>
    <row r="47" spans="1:8">
      <c r="A47" s="5" t="s">
        <v>105</v>
      </c>
      <c r="B47" s="6" t="s">
        <v>26</v>
      </c>
      <c r="C47" s="14">
        <v>0</v>
      </c>
      <c r="D47" s="14">
        <v>0</v>
      </c>
      <c r="E47" s="14">
        <v>0</v>
      </c>
      <c r="F47" s="35">
        <f t="shared" si="12"/>
        <v>0</v>
      </c>
      <c r="G47" s="15">
        <f t="shared" si="13"/>
        <v>0</v>
      </c>
      <c r="H47" s="15">
        <f t="shared" si="14"/>
        <v>0</v>
      </c>
    </row>
    <row r="48" spans="1:8">
      <c r="A48" s="5" t="s">
        <v>106</v>
      </c>
      <c r="B48" s="6" t="s">
        <v>27</v>
      </c>
      <c r="C48" s="14">
        <v>28.6</v>
      </c>
      <c r="D48" s="14">
        <v>0</v>
      </c>
      <c r="E48" s="14">
        <v>0</v>
      </c>
      <c r="F48" s="35">
        <f t="shared" si="12"/>
        <v>28.6</v>
      </c>
      <c r="G48" s="15">
        <f t="shared" si="13"/>
        <v>-28.6</v>
      </c>
      <c r="H48" s="15">
        <f t="shared" si="14"/>
        <v>0</v>
      </c>
    </row>
    <row r="49" spans="1:10" ht="31.5">
      <c r="A49" s="5" t="s">
        <v>60</v>
      </c>
      <c r="B49" s="6" t="s">
        <v>74</v>
      </c>
      <c r="C49" s="14">
        <v>0</v>
      </c>
      <c r="D49" s="14">
        <v>78310.100000000006</v>
      </c>
      <c r="E49" s="14">
        <v>0</v>
      </c>
      <c r="F49" s="35">
        <f t="shared" si="12"/>
        <v>78310.100000000006</v>
      </c>
      <c r="G49" s="15">
        <f t="shared" si="13"/>
        <v>0</v>
      </c>
      <c r="H49" s="15">
        <f t="shared" si="14"/>
        <v>-78310.100000000006</v>
      </c>
    </row>
    <row r="50" spans="1:10" s="43" customFormat="1" ht="31.5">
      <c r="A50" s="38" t="s">
        <v>61</v>
      </c>
      <c r="B50" s="39" t="s">
        <v>91</v>
      </c>
      <c r="C50" s="40">
        <f>(C45+C49)/C38*100</f>
        <v>7.6238909776503201</v>
      </c>
      <c r="D50" s="40">
        <f>(D45+D49)/D38*100</f>
        <v>38.452160818486817</v>
      </c>
      <c r="E50" s="40">
        <f>(E45+E49)/E38*100</f>
        <v>3.0344143501800058</v>
      </c>
      <c r="F50" s="40">
        <f>(F45+F49)/F38*100</f>
        <v>25.712131119775105</v>
      </c>
      <c r="G50" s="41">
        <f>E50-C50</f>
        <v>-4.5894766274703143</v>
      </c>
      <c r="H50" s="41">
        <f>E50-D50</f>
        <v>-35.41774646830681</v>
      </c>
      <c r="I50" s="42"/>
      <c r="J50" s="42"/>
    </row>
    <row r="51" spans="1:10">
      <c r="A51" s="5" t="s">
        <v>107</v>
      </c>
      <c r="B51" s="47" t="s">
        <v>12</v>
      </c>
      <c r="C51" s="7"/>
      <c r="D51" s="14"/>
      <c r="E51" s="14"/>
      <c r="F51" s="34"/>
      <c r="G51" s="13"/>
      <c r="H51" s="13"/>
    </row>
    <row r="52" spans="1:10" ht="31.5">
      <c r="A52" s="5" t="s">
        <v>108</v>
      </c>
      <c r="B52" s="6" t="s">
        <v>88</v>
      </c>
      <c r="C52" s="7">
        <v>10</v>
      </c>
      <c r="D52" s="8">
        <v>6</v>
      </c>
      <c r="E52" s="8">
        <v>3</v>
      </c>
      <c r="F52" s="34">
        <f t="shared" si="12"/>
        <v>19</v>
      </c>
      <c r="G52" s="13">
        <f t="shared" si="13"/>
        <v>-7</v>
      </c>
      <c r="H52" s="13">
        <f t="shared" si="14"/>
        <v>-3</v>
      </c>
    </row>
    <row r="53" spans="1:10">
      <c r="A53" s="5" t="s">
        <v>109</v>
      </c>
      <c r="B53" s="6" t="s">
        <v>28</v>
      </c>
      <c r="C53" s="7">
        <v>1</v>
      </c>
      <c r="D53" s="8">
        <v>2</v>
      </c>
      <c r="E53" s="8">
        <v>4</v>
      </c>
      <c r="F53" s="34">
        <f t="shared" si="12"/>
        <v>7</v>
      </c>
      <c r="G53" s="13">
        <f t="shared" si="13"/>
        <v>3</v>
      </c>
      <c r="H53" s="13">
        <f t="shared" si="14"/>
        <v>2</v>
      </c>
    </row>
    <row r="54" spans="1:10" ht="31.5">
      <c r="A54" s="5" t="s">
        <v>110</v>
      </c>
      <c r="B54" s="6" t="s">
        <v>29</v>
      </c>
      <c r="C54" s="7">
        <v>0</v>
      </c>
      <c r="D54" s="8">
        <v>0</v>
      </c>
      <c r="E54" s="8">
        <v>0</v>
      </c>
      <c r="F54" s="34">
        <f t="shared" si="12"/>
        <v>0</v>
      </c>
      <c r="G54" s="13">
        <f t="shared" si="13"/>
        <v>0</v>
      </c>
      <c r="H54" s="13">
        <f t="shared" si="14"/>
        <v>0</v>
      </c>
    </row>
    <row r="55" spans="1:10" ht="15" customHeight="1">
      <c r="A55" s="22" t="s">
        <v>30</v>
      </c>
      <c r="B55" s="23"/>
      <c r="C55" s="23"/>
      <c r="D55" s="23"/>
      <c r="E55" s="23"/>
      <c r="F55" s="23"/>
      <c r="G55" s="23"/>
      <c r="H55" s="24"/>
    </row>
    <row r="56" spans="1:10" ht="31.5">
      <c r="A56" s="5" t="s">
        <v>62</v>
      </c>
      <c r="B56" s="6" t="s">
        <v>31</v>
      </c>
      <c r="C56" s="7">
        <v>1</v>
      </c>
      <c r="D56" s="8">
        <v>4</v>
      </c>
      <c r="E56" s="8"/>
      <c r="F56" s="34">
        <f>E56:E57+D56:D57+C56:C57</f>
        <v>5</v>
      </c>
      <c r="G56" s="18"/>
      <c r="H56" s="9"/>
    </row>
    <row r="57" spans="1:10" ht="63">
      <c r="A57" s="5" t="s">
        <v>63</v>
      </c>
      <c r="B57" s="6" t="s">
        <v>72</v>
      </c>
      <c r="C57" s="7" t="s">
        <v>76</v>
      </c>
      <c r="D57" s="7" t="s">
        <v>84</v>
      </c>
      <c r="E57" s="7" t="s">
        <v>84</v>
      </c>
      <c r="F57" s="37" t="s">
        <v>73</v>
      </c>
      <c r="G57" s="9" t="s">
        <v>73</v>
      </c>
      <c r="H57" s="9" t="s">
        <v>73</v>
      </c>
    </row>
    <row r="58" spans="1:10" ht="15" customHeight="1">
      <c r="A58" s="22" t="s">
        <v>32</v>
      </c>
      <c r="B58" s="23"/>
      <c r="C58" s="23"/>
      <c r="D58" s="23"/>
      <c r="E58" s="23"/>
      <c r="F58" s="23"/>
      <c r="G58" s="23"/>
      <c r="H58" s="24"/>
    </row>
    <row r="59" spans="1:10" ht="31.5">
      <c r="A59" s="5" t="s">
        <v>64</v>
      </c>
      <c r="B59" s="6" t="s">
        <v>77</v>
      </c>
      <c r="C59" s="14">
        <v>3258</v>
      </c>
      <c r="D59" s="14">
        <v>3289.3</v>
      </c>
      <c r="E59" s="14">
        <v>3541.2</v>
      </c>
      <c r="F59" s="35">
        <f>E59+D59+C59</f>
        <v>10088.5</v>
      </c>
      <c r="G59" s="15">
        <f>E59-C59</f>
        <v>283.19999999999982</v>
      </c>
      <c r="H59" s="15">
        <f>E59-D59</f>
        <v>251.89999999999964</v>
      </c>
    </row>
    <row r="60" spans="1:10" ht="31.5">
      <c r="A60" s="5" t="s">
        <v>65</v>
      </c>
      <c r="B60" s="6" t="s">
        <v>78</v>
      </c>
      <c r="C60" s="14">
        <v>3519.7</v>
      </c>
      <c r="D60" s="14">
        <v>3579.2</v>
      </c>
      <c r="E60" s="14">
        <v>3592.8</v>
      </c>
      <c r="F60" s="35" t="s">
        <v>73</v>
      </c>
      <c r="G60" s="15">
        <f>E60-C60</f>
        <v>73.100000000000364</v>
      </c>
      <c r="H60" s="15">
        <f>E60-D60</f>
        <v>13.600000000000364</v>
      </c>
    </row>
  </sheetData>
  <mergeCells count="15">
    <mergeCell ref="A1:H1"/>
    <mergeCell ref="F3:F4"/>
    <mergeCell ref="G3:H3"/>
    <mergeCell ref="A3:A4"/>
    <mergeCell ref="B3:B4"/>
    <mergeCell ref="C3:C4"/>
    <mergeCell ref="D3:D4"/>
    <mergeCell ref="E3:E4"/>
    <mergeCell ref="A55:H55"/>
    <mergeCell ref="A58:H58"/>
    <mergeCell ref="A5:H5"/>
    <mergeCell ref="A9:H9"/>
    <mergeCell ref="A19:H19"/>
    <mergeCell ref="A28:H28"/>
    <mergeCell ref="A37:H37"/>
  </mergeCells>
  <pageMargins left="0.23622047244094491" right="0" top="0.74803149606299213" bottom="0.74803149606299213" header="0.31496062992125984" footer="0.31496062992125984"/>
  <pageSetup paperSize="9" scale="60" fitToHeight="3" orientation="portrait" r:id="rId1"/>
  <headerFooter>
    <oddHeader>&amp;R&amp;"Times New Roman,обычный"Приложение № 1
к Отчету о деятельности 
Счетной палаты Колпашевского района за 2015 год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38" sqref="C38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Казанцева Татьяна Анатольевна</dc:creator>
  <cp:lastModifiedBy>Muratov</cp:lastModifiedBy>
  <cp:lastPrinted>2016-06-23T06:59:20Z</cp:lastPrinted>
  <dcterms:created xsi:type="dcterms:W3CDTF">2014-01-24T05:15:45Z</dcterms:created>
  <dcterms:modified xsi:type="dcterms:W3CDTF">2016-06-23T12:39:35Z</dcterms:modified>
</cp:coreProperties>
</file>